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JOKI SKRIPSI\"/>
    </mc:Choice>
  </mc:AlternateContent>
  <xr:revisionPtr revIDLastSave="0" documentId="13_ncr:1_{5DBB7EAD-B2D1-4FB5-AB31-94A8936776FC}" xr6:coauthVersionLast="47" xr6:coauthVersionMax="47" xr10:uidLastSave="{00000000-0000-0000-0000-000000000000}"/>
  <bookViews>
    <workbookView xWindow="-110" yWindow="-110" windowWidth="19420" windowHeight="10420" activeTab="1" xr2:uid="{23664727-CE55-4B35-84C0-B4F9AF50B574}"/>
  </bookViews>
  <sheets>
    <sheet name="kuadran" sheetId="1" r:id="rId1"/>
    <sheet name="Sheet1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9" i="4" l="1"/>
  <c r="Q3" i="4"/>
  <c r="T4" i="4"/>
  <c r="T5" i="4"/>
  <c r="T6" i="4"/>
  <c r="T7" i="4"/>
  <c r="T8" i="4"/>
  <c r="T9" i="4"/>
  <c r="T10" i="4"/>
  <c r="T11" i="4"/>
  <c r="T12" i="4"/>
  <c r="T13" i="4"/>
  <c r="T14" i="4"/>
  <c r="T3" i="4"/>
  <c r="S4" i="4"/>
  <c r="S5" i="4"/>
  <c r="S6" i="4"/>
  <c r="S7" i="4"/>
  <c r="S8" i="4"/>
  <c r="S9" i="4"/>
  <c r="S10" i="4"/>
  <c r="S11" i="4"/>
  <c r="S12" i="4"/>
  <c r="S13" i="4"/>
  <c r="S14" i="4"/>
  <c r="S3" i="4"/>
  <c r="R4" i="4"/>
  <c r="R5" i="4"/>
  <c r="R6" i="4"/>
  <c r="R7" i="4"/>
  <c r="R8" i="4"/>
  <c r="R9" i="4"/>
  <c r="R10" i="4"/>
  <c r="R11" i="4"/>
  <c r="R12" i="4"/>
  <c r="R13" i="4"/>
  <c r="R14" i="4"/>
  <c r="R3" i="4"/>
  <c r="U3" i="4" s="1"/>
  <c r="Q4" i="4"/>
  <c r="U4" i="4" s="1"/>
  <c r="Q5" i="4"/>
  <c r="U5" i="4" s="1"/>
  <c r="Q6" i="4"/>
  <c r="U6" i="4" s="1"/>
  <c r="Q7" i="4"/>
  <c r="U7" i="4" s="1"/>
  <c r="Q8" i="4"/>
  <c r="U8" i="4" s="1"/>
  <c r="Q9" i="4"/>
  <c r="U9" i="4" s="1"/>
  <c r="Q10" i="4"/>
  <c r="U10" i="4" s="1"/>
  <c r="Q11" i="4"/>
  <c r="U11" i="4" s="1"/>
  <c r="Q12" i="4"/>
  <c r="U12" i="4" s="1"/>
  <c r="Q13" i="4"/>
  <c r="U13" i="4" s="1"/>
  <c r="Q14" i="4"/>
  <c r="U14" i="4" s="1"/>
  <c r="Q79" i="4"/>
  <c r="Q78" i="4"/>
  <c r="Q77" i="4"/>
  <c r="Q76" i="4"/>
  <c r="Q75" i="4"/>
  <c r="Q74" i="4"/>
  <c r="Q73" i="4"/>
  <c r="Q72" i="4"/>
  <c r="Q71" i="4"/>
  <c r="Q70" i="4"/>
  <c r="Q69" i="4"/>
  <c r="Q68" i="4"/>
  <c r="Q63" i="4"/>
  <c r="Q62" i="4"/>
  <c r="Q61" i="4"/>
  <c r="Q60" i="4"/>
  <c r="Q59" i="4"/>
  <c r="Q58" i="4"/>
  <c r="Q57" i="4"/>
  <c r="Q56" i="4"/>
  <c r="Q55" i="4"/>
  <c r="Q54" i="4"/>
  <c r="Q53" i="4"/>
  <c r="Q52" i="4"/>
  <c r="Q37" i="4"/>
  <c r="Q38" i="4"/>
  <c r="Q39" i="4"/>
  <c r="Q40" i="4"/>
  <c r="Q41" i="4"/>
  <c r="Q42" i="4"/>
  <c r="Q43" i="4"/>
  <c r="Q44" i="4"/>
  <c r="Q45" i="4"/>
  <c r="Q46" i="4"/>
  <c r="Q47" i="4"/>
  <c r="Q36" i="4"/>
  <c r="Q20" i="4"/>
  <c r="Q21" i="4"/>
  <c r="Q22" i="4"/>
  <c r="Q23" i="4"/>
  <c r="Q24" i="4"/>
  <c r="Q25" i="4"/>
  <c r="Q26" i="4"/>
  <c r="Q27" i="4"/>
  <c r="Q28" i="4"/>
  <c r="Q29" i="4"/>
  <c r="Q30" i="4"/>
  <c r="B7" i="1"/>
  <c r="B6" i="1"/>
</calcChain>
</file>

<file path=xl/sharedStrings.xml><?xml version="1.0" encoding="utf-8"?>
<sst xmlns="http://schemas.openxmlformats.org/spreadsheetml/2006/main" count="153" uniqueCount="50">
  <si>
    <t>Kekuatan (Strength)</t>
  </si>
  <si>
    <t>Kelemahan (Weakness)</t>
  </si>
  <si>
    <t>Peluang (Opportunities)</t>
  </si>
  <si>
    <t>Ancaman (Threats)</t>
  </si>
  <si>
    <t>sumbu x</t>
  </si>
  <si>
    <t>sumbu y</t>
  </si>
  <si>
    <t>Periode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</si>
  <si>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</si>
  <si>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</si>
  <si>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</si>
  <si>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</si>
  <si>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</si>
  <si>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</si>
  <si>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</si>
  <si>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</si>
  <si>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</si>
  <si>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November</t>
  </si>
  <si>
    <t>Desember</t>
  </si>
  <si>
    <t>Oktober</t>
  </si>
  <si>
    <t>Tenaga Kerja</t>
  </si>
  <si>
    <t>Material</t>
  </si>
  <si>
    <t>Energi</t>
  </si>
  <si>
    <t>Maintenance</t>
  </si>
  <si>
    <t>Deflator</t>
  </si>
  <si>
    <t>Harga Indeks</t>
  </si>
  <si>
    <t>Harga konstan</t>
  </si>
  <si>
    <t>RIP</t>
  </si>
  <si>
    <t>Agregat Output</t>
  </si>
  <si>
    <t>Jan</t>
  </si>
  <si>
    <t>Feb</t>
  </si>
  <si>
    <t>Mar</t>
  </si>
  <si>
    <t>Apr</t>
  </si>
  <si>
    <t>Agust</t>
  </si>
  <si>
    <t>Sept</t>
  </si>
  <si>
    <t>Okt</t>
  </si>
  <si>
    <t>Nov</t>
  </si>
  <si>
    <t>Des</t>
  </si>
  <si>
    <t>Jumlah Produksi (paket)</t>
  </si>
  <si>
    <t>Biaya tenaga kerja</t>
  </si>
  <si>
    <t>Produktivitas Tenaga Kerja</t>
  </si>
  <si>
    <t>Biaya Energi</t>
  </si>
  <si>
    <t>Produktivitas Energi</t>
  </si>
  <si>
    <t>Biaya Maintenance</t>
  </si>
  <si>
    <t>Produktivitas Maintenance</t>
  </si>
  <si>
    <t>Biaya Material</t>
  </si>
  <si>
    <t>Produktivitas Material</t>
  </si>
  <si>
    <t xml:space="preserve"> </t>
  </si>
  <si>
    <t>Periode 2024</t>
  </si>
  <si>
    <t>Jumlah Biaya (Rp)</t>
  </si>
  <si>
    <r>
      <t xml:space="preserve">Biaya </t>
    </r>
    <r>
      <rPr>
        <i/>
        <sz val="10"/>
        <color theme="1"/>
        <rFont val="Times New Roman"/>
        <family val="1"/>
      </rPr>
      <t>Maintenance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</si>
</sst>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&quot;Rp&quot;#,##0"/>
    <numFmt numFmtId="166" formatCode="0.00000"/>
  </numFmts>
  <fonts count="8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9"/>
      <color rgb="FF000000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400" b="1" i="0" u="none" strike="noStrike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Analisis Kuadran</a:t>
            </a:r>
            <a:endParaRPr lang="en-ID" b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D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kuadran!$B$6:$B$7</c:f>
              <c:numCache>
                <c:formatCode>General</c:formatCode>
                <c:ptCount val="2"/>
                <c:pt idx="0">
                  <c:v>1.4499999999999997</c:v>
                </c:pt>
                <c:pt idx="1">
                  <c:v>1.1000000000000001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9F-4A42-931C-4C63595F49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7981936"/>
        <c:axId val="527985296"/>
      </c:scatterChart>
      <c:valAx>
        <c:axId val="5279819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Internal Factor Analysis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7985296"/>
        <c:crosses val="autoZero"/>
        <c:crossBetween val="midCat"/>
      </c:valAx>
      <c:valAx>
        <c:axId val="527985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External</a:t>
                </a:r>
                <a:r>
                  <a:rPr lang="en-ID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Factor Analysis</a:t>
                </a:r>
                <a:endParaRPr lang="en-ID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D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7981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626159230096234"/>
          <c:y val="0.17171296296296298"/>
          <c:w val="0.84596062992125987"/>
          <c:h val="0.72088764946048411"/>
        </c:manualLayout>
      </c:layout>
      <c:lineChart>
        <c:grouping val="standard"/>
        <c:varyColors val="0"/>
        <c:ser>
          <c:idx val="0"/>
          <c:order val="0"/>
          <c:tx>
            <c:strRef>
              <c:f>Sheet1!$Q$17</c:f>
              <c:strCache>
                <c:ptCount val="1"/>
                <c:pt idx="0">
                  <c:v>Produktivitas Tenaga Kerja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Sheet1!$Q$18:$Q$30</c:f>
              <c:numCache>
                <c:formatCode>#,##0.00000</c:formatCode>
                <c:ptCount val="13"/>
                <c:pt idx="1">
                  <c:v>1.4519056261343014E-4</c:v>
                </c:pt>
                <c:pt idx="2">
                  <c:v>1.480946360845223E-4</c:v>
                </c:pt>
                <c:pt idx="3">
                  <c:v>1.4342342342342341E-4</c:v>
                </c:pt>
                <c:pt idx="4">
                  <c:v>1.4144144144144144E-4</c:v>
                </c:pt>
                <c:pt idx="5">
                  <c:v>1.4414414414414415E-4</c:v>
                </c:pt>
                <c:pt idx="6">
                  <c:v>1.6432432432432432E-4</c:v>
                </c:pt>
                <c:pt idx="7">
                  <c:v>1.6207215541165588E-4</c:v>
                </c:pt>
                <c:pt idx="8">
                  <c:v>1.5725583961743609E-4</c:v>
                </c:pt>
                <c:pt idx="9">
                  <c:v>2.0896551724137931E-4</c:v>
                </c:pt>
                <c:pt idx="10">
                  <c:v>1.8275154004106776E-4</c:v>
                </c:pt>
                <c:pt idx="11">
                  <c:v>1.6847389558232931E-4</c:v>
                </c:pt>
                <c:pt idx="12">
                  <c:v>1.923890063424947E-4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5A-4201-9C9A-422E9DC76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091951"/>
        <c:axId val="121089551"/>
      </c:lineChart>
      <c:catAx>
        <c:axId val="12109195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089551"/>
        <c:crosses val="autoZero"/>
        <c:auto val="1"/>
        <c:lblAlgn val="ctr"/>
        <c:lblOffset val="100"/>
        <c:noMultiLvlLbl val="0"/>
      </c:catAx>
      <c:valAx>
        <c:axId val="121089551"/>
        <c:scaling>
          <c:orientation val="minMax"/>
          <c:min val="1.2000000000000004E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0919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Sheet1!$Q$34</c:f>
              <c:strCache>
                <c:ptCount val="1"/>
                <c:pt idx="0">
                  <c:v>Produktivitas Material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Sheet1!$Q$35:$Q$47</c:f>
              <c:numCache>
                <c:formatCode>#,##0.00000</c:formatCode>
                <c:ptCount val="13"/>
                <c:pt idx="1">
                  <c:v>1.5686274509803921E-3</c:v>
                </c:pt>
                <c:pt idx="2">
                  <c:v>1.2519096488549618E-3</c:v>
                </c:pt>
                <c:pt idx="3">
                  <c:v>2.1513621081081084E-3</c:v>
                </c:pt>
                <c:pt idx="4">
                  <c:v>1.938285172839506E-3</c:v>
                </c:pt>
                <c:pt idx="5">
                  <c:v>1.5384784615384616E-3</c:v>
                </c:pt>
                <c:pt idx="6">
                  <c:v>2.1714524571428569E-3</c:v>
                </c:pt>
                <c:pt idx="7">
                  <c:v>1.7877801306122449E-3</c:v>
                </c:pt>
                <c:pt idx="8">
                  <c:v>2.1923427692307693E-3</c:v>
                </c:pt>
                <c:pt idx="9">
                  <c:v>1.7152298320754716E-3</c:v>
                </c:pt>
                <c:pt idx="10">
                  <c:v>1.893781765957447E-3</c:v>
                </c:pt>
                <c:pt idx="11">
                  <c:v>2.7067195516129036E-3</c:v>
                </c:pt>
                <c:pt idx="12">
                  <c:v>2.6768506470588238E-3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32-4649-905E-E22D7B118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090511"/>
        <c:axId val="121090991"/>
      </c:lineChart>
      <c:catAx>
        <c:axId val="12109051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090991"/>
        <c:crosses val="autoZero"/>
        <c:auto val="1"/>
        <c:lblAlgn val="ctr"/>
        <c:lblOffset val="100"/>
        <c:noMultiLvlLbl val="0"/>
      </c:catAx>
      <c:valAx>
        <c:axId val="121090991"/>
        <c:scaling>
          <c:orientation val="minMax"/>
          <c:min val="1.2000000000000003E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0905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Sheet1!$Q$50</c:f>
              <c:strCache>
                <c:ptCount val="1"/>
                <c:pt idx="0">
                  <c:v>Produktivitas Maintenance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Sheet1!$Q$51:$Q$63</c:f>
              <c:numCache>
                <c:formatCode>#,##0.00000</c:formatCode>
                <c:ptCount val="13"/>
                <c:pt idx="1">
                  <c:v>1.4285714285714286E-3</c:v>
                </c:pt>
                <c:pt idx="2">
                  <c:v>1.2812500000000001E-3</c:v>
                </c:pt>
                <c:pt idx="3">
                  <c:v>1.3266666666666667E-3</c:v>
                </c:pt>
                <c:pt idx="4">
                  <c:v>1.1966463414634146E-3</c:v>
                </c:pt>
                <c:pt idx="5">
                  <c:v>1.1494252873563218E-3</c:v>
                </c:pt>
                <c:pt idx="6">
                  <c:v>1.2391304347826087E-3</c:v>
                </c:pt>
                <c:pt idx="7">
                  <c:v>1.2032967032967034E-3</c:v>
                </c:pt>
                <c:pt idx="8">
                  <c:v>1.2008426966292134E-3</c:v>
                </c:pt>
                <c:pt idx="9">
                  <c:v>1.3212209302325582E-3</c:v>
                </c:pt>
                <c:pt idx="10">
                  <c:v>1.3403614457831326E-3</c:v>
                </c:pt>
                <c:pt idx="11">
                  <c:v>1.3109375E-3</c:v>
                </c:pt>
                <c:pt idx="12">
                  <c:v>8.7500000000000002E-4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D8-45D6-9654-484E9985A2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824815"/>
        <c:axId val="2068818095"/>
      </c:lineChart>
      <c:catAx>
        <c:axId val="206882481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8818095"/>
        <c:crosses val="autoZero"/>
        <c:auto val="1"/>
        <c:lblAlgn val="ctr"/>
        <c:lblOffset val="100"/>
        <c:noMultiLvlLbl val="0"/>
      </c:catAx>
      <c:valAx>
        <c:axId val="2068818095"/>
        <c:scaling>
          <c:orientation val="minMax"/>
          <c:min val="8.0000000000000026E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88248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Sheet1!$Q$66</c:f>
              <c:strCache>
                <c:ptCount val="1"/>
                <c:pt idx="0">
                  <c:v>Produktivitas Energi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Sheet1!$Q$67:$Q$79</c:f>
              <c:numCache>
                <c:formatCode>#,##0.00000</c:formatCode>
                <c:ptCount val="13"/>
                <c:pt idx="1">
                  <c:v>5.9171597633136095E-4</c:v>
                </c:pt>
                <c:pt idx="2">
                  <c:v>6.1746987951807224E-4</c:v>
                </c:pt>
                <c:pt idx="3">
                  <c:v>5.7472924187725635E-4</c:v>
                </c:pt>
                <c:pt idx="4">
                  <c:v>5.742501828822238E-4</c:v>
                </c:pt>
                <c:pt idx="5">
                  <c:v>5.943536404160475E-4</c:v>
                </c:pt>
                <c:pt idx="6">
                  <c:v>6.5470208183776026E-4</c:v>
                </c:pt>
                <c:pt idx="7">
                  <c:v>6.1690140845070424E-4</c:v>
                </c:pt>
                <c:pt idx="8">
                  <c:v>6.0681334279630945E-4</c:v>
                </c:pt>
                <c:pt idx="9">
                  <c:v>6.6109090909090913E-4</c:v>
                </c:pt>
                <c:pt idx="10">
                  <c:v>6.4121037463976942E-4</c:v>
                </c:pt>
                <c:pt idx="11">
                  <c:v>5.9843081312410847E-4</c:v>
                </c:pt>
                <c:pt idx="12">
                  <c:v>6.3859649122807022E-4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35-4DB3-A30F-45C65EF84D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089071"/>
        <c:axId val="121086671"/>
      </c:lineChart>
      <c:catAx>
        <c:axId val="1210890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086671"/>
        <c:crosses val="autoZero"/>
        <c:auto val="1"/>
        <c:lblAlgn val="ctr"/>
        <c:lblOffset val="100"/>
        <c:noMultiLvlLbl val="0"/>
      </c:catAx>
      <c:valAx>
        <c:axId val="121086671"/>
        <c:scaling>
          <c:orientation val="minMax"/>
          <c:min val="5.6000000000000017E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0890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2</xdr:row>
      <xdr:rowOff>244475</xdr:rowOff>
    </xdr:from>
    <xdr:to>
      <xdr:col>12</xdr:col>
      <xdr:colOff>9525</xdr:colOff>
      <xdr:row>17</xdr:row>
      <xdr:rowOff>41275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5D41EC-9018-FBD3-9B20-0FF4F89F24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10</xdr:col>
      <xdr:colOff>488950</xdr:colOff>
      <xdr:row>6</xdr:row>
      <xdr:rowOff>158750</xdr:rowOff>
    </xdr:from>
    <xdr:ext cx="274819" cy="25449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9BC0712-A45B-CCD8-842E-AFD1275C2520}"/>
            </a:ext>
          </a:extLst>
        </xdr:cNvPr>
        <xdr:cNvSpPr txBox="1"/>
      </xdr:nvSpPr>
      <xdr:spPr>
        <a:xfrm>
          <a:off x="7416800" y="1447800"/>
          <a:ext cx="274819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ID" sz="1100" b="1">
              <a:latin typeface="Times New Roman" panose="02020603050405020304" pitchFamily="18" charset="0"/>
              <a:cs typeface="Times New Roman" panose="02020603050405020304" pitchFamily="18" charset="0"/>
            </a:rPr>
            <a:t> I</a:t>
          </a:r>
        </a:p>
      </xdr:txBody>
    </xdr:sp>
    <xdr:clientData/>
  </xdr:oneCellAnchor>
  <xdr:oneCellAnchor>
    <xdr:from>
      <xdr:col>6</xdr:col>
      <xdr:colOff>88900</xdr:colOff>
      <xdr:row>11</xdr:row>
      <xdr:rowOff>82550</xdr:rowOff>
    </xdr:from>
    <xdr:ext cx="341440" cy="254493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EDAD93E2-6215-EEDF-EADE-D13DA9CB1B89}"/>
            </a:ext>
          </a:extLst>
        </xdr:cNvPr>
        <xdr:cNvSpPr txBox="1"/>
      </xdr:nvSpPr>
      <xdr:spPr>
        <a:xfrm>
          <a:off x="4578350" y="2292350"/>
          <a:ext cx="341440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ID" sz="1100" b="1">
              <a:latin typeface="Times New Roman" panose="02020603050405020304" pitchFamily="18" charset="0"/>
              <a:cs typeface="Times New Roman" panose="02020603050405020304" pitchFamily="18" charset="0"/>
            </a:rPr>
            <a:t>IV</a:t>
          </a:r>
        </a:p>
      </xdr:txBody>
    </xdr:sp>
    <xdr:clientData/>
  </xdr:oneCellAnchor>
  <xdr:oneCellAnchor>
    <xdr:from>
      <xdr:col>10</xdr:col>
      <xdr:colOff>514350</xdr:colOff>
      <xdr:row>11</xdr:row>
      <xdr:rowOff>101600</xdr:rowOff>
    </xdr:from>
    <xdr:ext cx="294440" cy="25449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49092BBE-08A4-513B-6509-B0C4B58C3725}"/>
            </a:ext>
          </a:extLst>
        </xdr:cNvPr>
        <xdr:cNvSpPr txBox="1"/>
      </xdr:nvSpPr>
      <xdr:spPr>
        <a:xfrm>
          <a:off x="7442200" y="2311400"/>
          <a:ext cx="294440" cy="2544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ID" sz="1100" b="1">
              <a:latin typeface="Times New Roman" panose="02020603050405020304" pitchFamily="18" charset="0"/>
              <a:cs typeface="Times New Roman" panose="02020603050405020304" pitchFamily="18" charset="0"/>
            </a:rPr>
            <a:t>II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0.19514</cdr:x>
      <cdr:y>0.28819</cdr:y>
    </cdr:from>
    <cdr:to>
      <cdr:x>0.39514</cdr:x>
      <cdr:y>0.62153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C4E392D-A8AC-1085-96CC-26534B2273E6}"/>
            </a:ext>
          </a:extLst>
        </cdr:cNvPr>
        <cdr:cNvSpPr txBox="1"/>
      </cdr:nvSpPr>
      <cdr:spPr>
        <a:xfrm xmlns:a="http://schemas.openxmlformats.org/drawingml/2006/main">
          <a:off x="892175" y="7905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ID" sz="1100" kern="1200"/>
        </a:p>
      </cdr:txBody>
    </cdr:sp>
  </cdr:relSizeAnchor>
  <cdr:relSizeAnchor xmlns:cdr="http://schemas.openxmlformats.org/drawingml/2006/chartDrawing">
    <cdr:from>
      <cdr:x>0.22708</cdr:x>
      <cdr:y>0.24421</cdr:y>
    </cdr:from>
    <cdr:to>
      <cdr:x>0.42708</cdr:x>
      <cdr:y>0.57755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4B248A17-EB53-B814-2174-EFCD81AAA287}"/>
            </a:ext>
          </a:extLst>
        </cdr:cNvPr>
        <cdr:cNvSpPr txBox="1"/>
      </cdr:nvSpPr>
      <cdr:spPr>
        <a:xfrm xmlns:a="http://schemas.openxmlformats.org/drawingml/2006/main">
          <a:off x="1038225" y="6699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ID" sz="1100" kern="1200"/>
        </a:p>
      </cdr:txBody>
    </cdr:sp>
  </cdr:relSizeAnchor>
  <cdr:relSizeAnchor xmlns:cdr="http://schemas.openxmlformats.org/drawingml/2006/chartDrawing">
    <cdr:from>
      <cdr:x>0.24097</cdr:x>
      <cdr:y>0.3044</cdr:y>
    </cdr:from>
    <cdr:to>
      <cdr:x>0.44097</cdr:x>
      <cdr:y>0.63773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40432D7C-5C49-888B-0B15-73C2424B448D}"/>
            </a:ext>
          </a:extLst>
        </cdr:cNvPr>
        <cdr:cNvSpPr txBox="1"/>
      </cdr:nvSpPr>
      <cdr:spPr>
        <a:xfrm xmlns:a="http://schemas.openxmlformats.org/drawingml/2006/main">
          <a:off x="1101725" y="8350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ID" sz="1100" kern="1200"/>
        </a:p>
      </cdr:txBody>
    </cdr:sp>
  </cdr:relSizeAnchor>
  <cdr:relSizeAnchor xmlns:cdr="http://schemas.openxmlformats.org/drawingml/2006/chartDrawing">
    <cdr:from>
      <cdr:x>0.21042</cdr:x>
      <cdr:y>0.29514</cdr:y>
    </cdr:from>
    <cdr:to>
      <cdr:x>0.29931</cdr:x>
      <cdr:y>0.42245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DD319D82-9DB2-EC1C-15D4-6B610552DB73}"/>
            </a:ext>
          </a:extLst>
        </cdr:cNvPr>
        <cdr:cNvSpPr txBox="1"/>
      </cdr:nvSpPr>
      <cdr:spPr>
        <a:xfrm xmlns:a="http://schemas.openxmlformats.org/drawingml/2006/main">
          <a:off x="962025" y="809625"/>
          <a:ext cx="406400" cy="349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ID" sz="1100" b="1" kern="1200">
              <a:latin typeface="Times New Roman" panose="02020603050405020304" pitchFamily="18" charset="0"/>
              <a:cs typeface="Times New Roman" panose="02020603050405020304" pitchFamily="18" charset="0"/>
            </a:rPr>
            <a:t>III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130175</xdr:colOff>
      <xdr:row>15</xdr:row>
      <xdr:rowOff>171450</xdr:rowOff>
    </xdr:from>
    <xdr:to>
      <xdr:col>24</xdr:col>
      <xdr:colOff>365125</xdr:colOff>
      <xdr:row>30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4D3C168-E315-7F4E-EC63-5D29CA97C5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231775</xdr:colOff>
      <xdr:row>32</xdr:row>
      <xdr:rowOff>177800</xdr:rowOff>
    </xdr:from>
    <xdr:to>
      <xdr:col>24</xdr:col>
      <xdr:colOff>466725</xdr:colOff>
      <xdr:row>47</xdr:row>
      <xdr:rowOff>88900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0E59F3E-AA3C-A5F9-FAFE-CB781B2387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200025</xdr:colOff>
      <xdr:row>49</xdr:row>
      <xdr:rowOff>50800</xdr:rowOff>
    </xdr:from>
    <xdr:to>
      <xdr:col>24</xdr:col>
      <xdr:colOff>434975</xdr:colOff>
      <xdr:row>63</xdr:row>
      <xdr:rowOff>146050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C0E1D4C-861F-A7B9-6B1D-5534D10638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174625</xdr:colOff>
      <xdr:row>64</xdr:row>
      <xdr:rowOff>165100</xdr:rowOff>
    </xdr:from>
    <xdr:to>
      <xdr:col>24</xdr:col>
      <xdr:colOff>409575</xdr:colOff>
      <xdr:row>79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D5AAF6A-0337-0176-F583-61DF01072F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42070-3C61-48D0-BFDF-A0BEF278A4E1}">
  <dimension ref="A1:B7"/>
  <sheetViews>
    <sheetView workbookViewId="0">
      <selection activeCell="B12" sqref="B12"/>
    </sheetView>
  </sheetViews>
  <sheetFormatPr defaultRowHeight="14.5" x14ac:dyDescent="0.35"/>
  <cols>
    <col min="1" max="1" width="20.6328125" customWidth="1"/>
  </cols>
  <sheetData>
    <row r="1" spans="1:2" x14ac:dyDescent="0.35">
      <c r="A1" s="1" t="s">
        <v>0</v>
      </c>
      <c r="B1" s="1">
        <v>3.65</v>
      </c>
    </row>
    <row r="2" spans="1:2" x14ac:dyDescent="0.35">
      <c r="A2" s="1" t="s">
        <v>1</v>
      </c>
      <c r="B2" s="1">
        <v>2.2000000000000002</v>
      </c>
    </row>
    <row r="3" spans="1:2" ht="29" x14ac:dyDescent="0.35">
      <c r="A3" s="1" t="s">
        <v>2</v>
      </c>
      <c r="B3" s="1">
        <v>3.6</v>
      </c>
    </row>
    <row r="4" spans="1:2" x14ac:dyDescent="0.35">
      <c r="A4" s="1" t="s">
        <v>3</v>
      </c>
      <c r="B4" s="1">
        <v>2.5</v>
      </c>
    </row>
    <row r="6" spans="1:2" x14ac:dyDescent="0.35">
      <c r="A6" s="1" t="s">
        <v>4</v>
      </c>
      <c r="B6">
        <f>B1-B2</f>
        <v>1.4499999999999997</v>
      </c>
    </row>
    <row r="7" spans="1:2" x14ac:dyDescent="0.35">
      <c r="A7" s="1" t="s">
        <v>5</v>
      </c>
      <c r="B7">
        <f>B3-B4</f>
        <v>1.1000000000000001</v>
      </c>
    </row>
  </sheetData>
  <pageMargins left="0.7" right="0.7" top="0.75" bottom="0.75" header="0.3" footer="0.3"/>
  <ignoredErrors>
    <ignoredError sqref="B6" evalError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1451D-85E1-4C2A-8AE4-D75692A30734}">
  <dimension ref="A1:W82"/>
  <sheetViews>
    <sheetView tabSelected="1" topLeftCell="J1" workbookViewId="0">
      <selection activeCell="Y8" sqref="Y8"/>
    </sheetView>
  </sheetViews>
  <sheetFormatPr defaultRowHeight="14.5" x14ac:dyDescent="0.35"/>
  <cols>
    <col min="2" max="2" width="9" bestFit="1" customWidth="1"/>
    <col min="3" max="11" width="9" customWidth="1"/>
    <col min="15" max="15" width="14.1796875" customWidth="1"/>
    <col min="16" max="16" width="14.1796875" bestFit="1" customWidth="1"/>
    <col min="17" max="17" width="15" bestFit="1" customWidth="1"/>
    <col min="20" max="20" width="9.7265625" customWidth="1"/>
  </cols>
  <sheetData>
    <row r="1" spans="1:22" ht="15" thickBot="1" x14ac:dyDescent="0.4">
      <c r="A1" s="31" t="s">
        <v>38</v>
      </c>
      <c r="B1" s="31"/>
      <c r="C1" s="17"/>
      <c r="D1" s="31" t="s">
        <v>44</v>
      </c>
      <c r="E1" s="31"/>
      <c r="F1" s="17"/>
      <c r="G1" s="31" t="s">
        <v>40</v>
      </c>
      <c r="H1" s="31"/>
      <c r="I1" s="17"/>
      <c r="J1" s="31" t="s">
        <v>49</v>
      </c>
      <c r="K1" s="31"/>
      <c r="N1" s="26" t="s">
        <v>6</v>
      </c>
      <c r="O1" s="26" t="s">
        <v>24</v>
      </c>
      <c r="P1" s="26" t="s">
        <v>23</v>
      </c>
      <c r="Q1" s="28" t="s">
        <v>25</v>
      </c>
      <c r="R1" s="29"/>
      <c r="S1" s="29"/>
      <c r="T1" s="30"/>
      <c r="U1" s="26" t="s">
        <v>26</v>
      </c>
      <c r="V1" s="26" t="s">
        <v>27</v>
      </c>
    </row>
    <row r="2" spans="1:22" ht="26.5" thickBot="1" x14ac:dyDescent="0.4">
      <c r="A2" s="14" t="s">
        <v>47</v>
      </c>
      <c r="B2" s="14" t="s">
        <v>48</v>
      </c>
      <c r="C2" s="18"/>
      <c r="D2" s="14" t="s">
        <v>47</v>
      </c>
      <c r="E2" s="14" t="s">
        <v>48</v>
      </c>
      <c r="F2" s="18"/>
      <c r="G2" s="14" t="s">
        <v>47</v>
      </c>
      <c r="H2" s="14" t="s">
        <v>48</v>
      </c>
      <c r="I2" s="18"/>
      <c r="J2" s="14" t="s">
        <v>47</v>
      </c>
      <c r="K2" s="14" t="s">
        <v>48</v>
      </c>
      <c r="N2" s="27"/>
      <c r="O2" s="27"/>
      <c r="P2" s="27"/>
      <c r="Q2" s="2" t="s">
        <v>19</v>
      </c>
      <c r="R2" s="2" t="s">
        <v>20</v>
      </c>
      <c r="S2" s="2" t="s">
        <v>21</v>
      </c>
      <c r="T2" s="2" t="s">
        <v>22</v>
      </c>
      <c r="U2" s="27"/>
      <c r="V2" s="27"/>
    </row>
    <row r="3" spans="1:22" ht="15" thickBot="1" x14ac:dyDescent="0.4">
      <c r="A3" s="14" t="s">
        <v>7</v>
      </c>
      <c r="B3" s="15">
        <v>55100000</v>
      </c>
      <c r="C3" s="7"/>
      <c r="D3" s="14" t="s">
        <v>7</v>
      </c>
      <c r="E3" s="15">
        <v>5100000</v>
      </c>
      <c r="F3" s="7"/>
      <c r="G3" s="14" t="s">
        <v>7</v>
      </c>
      <c r="H3" s="15">
        <v>13520000</v>
      </c>
      <c r="I3" s="7"/>
      <c r="J3" s="14" t="s">
        <v>7</v>
      </c>
      <c r="K3" s="15">
        <v>5600000</v>
      </c>
      <c r="N3" s="3" t="s">
        <v>28</v>
      </c>
      <c r="O3" s="19">
        <v>103.99</v>
      </c>
      <c r="P3" s="16">
        <v>0</v>
      </c>
      <c r="Q3" s="21">
        <f>(B3*100)/100+P3</f>
        <v>55100000</v>
      </c>
      <c r="R3" s="5">
        <f>(E3*100)/(100+P3)</f>
        <v>5100000</v>
      </c>
      <c r="S3" s="5">
        <f>(H3*100)/(100+P3)</f>
        <v>13520000</v>
      </c>
      <c r="T3" s="5">
        <f>(K3*100)/(100+P3)</f>
        <v>5600000</v>
      </c>
      <c r="U3" s="5">
        <f>SUM(Q3:T3)</f>
        <v>79320000</v>
      </c>
      <c r="V3" s="5">
        <v>80000000</v>
      </c>
    </row>
    <row r="4" spans="1:22" ht="15" thickBot="1" x14ac:dyDescent="0.4">
      <c r="A4" s="14" t="s">
        <v>8</v>
      </c>
      <c r="B4" s="15">
        <v>55370000</v>
      </c>
      <c r="C4" s="7"/>
      <c r="D4" s="14" t="s">
        <v>8</v>
      </c>
      <c r="E4" s="15">
        <v>6550000</v>
      </c>
      <c r="F4" s="7"/>
      <c r="G4" s="14" t="s">
        <v>8</v>
      </c>
      <c r="H4" s="15">
        <v>13280000</v>
      </c>
      <c r="I4" s="7"/>
      <c r="J4" s="14" t="s">
        <v>8</v>
      </c>
      <c r="K4" s="15">
        <v>6400000</v>
      </c>
      <c r="N4" s="3" t="s">
        <v>29</v>
      </c>
      <c r="O4" s="20">
        <v>104</v>
      </c>
      <c r="P4" s="16">
        <v>1E-4</v>
      </c>
      <c r="Q4" s="21">
        <f t="shared" ref="Q4:Q14" si="0">(B4*100)/100+P4</f>
        <v>55370000.000100002</v>
      </c>
      <c r="R4" s="5">
        <f t="shared" ref="R4:R14" si="1">(E4*100)/(100+P4)</f>
        <v>6549993.4500065502</v>
      </c>
      <c r="S4" s="5">
        <f t="shared" ref="S4:S14" si="2">(H4*100)/(100+P4)</f>
        <v>13279986.720013279</v>
      </c>
      <c r="T4" s="5">
        <f t="shared" ref="T4:T14" si="3">(K4*100)/(100+P4)</f>
        <v>6399993.6000063997</v>
      </c>
      <c r="U4" s="5">
        <f t="shared" ref="U4:U14" si="4">SUM(Q4:T4)</f>
        <v>81599973.770126238</v>
      </c>
      <c r="V4" s="5">
        <v>82000000</v>
      </c>
    </row>
    <row r="5" spans="1:22" ht="15" thickBot="1" x14ac:dyDescent="0.4">
      <c r="A5" s="14" t="s">
        <v>9</v>
      </c>
      <c r="B5" s="15">
        <v>55500000</v>
      </c>
      <c r="C5" s="7"/>
      <c r="D5" s="14" t="s">
        <v>9</v>
      </c>
      <c r="E5" s="15">
        <v>3700000</v>
      </c>
      <c r="F5" s="7"/>
      <c r="G5" s="14" t="s">
        <v>9</v>
      </c>
      <c r="H5" s="15">
        <v>13850000</v>
      </c>
      <c r="I5" s="7"/>
      <c r="J5" s="14" t="s">
        <v>9</v>
      </c>
      <c r="K5" s="15">
        <v>6000000</v>
      </c>
      <c r="N5" s="3" t="s">
        <v>30</v>
      </c>
      <c r="O5" s="20">
        <v>104.04</v>
      </c>
      <c r="P5" s="4">
        <v>5.0000000000000001E-4</v>
      </c>
      <c r="Q5" s="21">
        <f t="shared" si="0"/>
        <v>55500000.000500001</v>
      </c>
      <c r="R5" s="5">
        <f t="shared" si="1"/>
        <v>3699981.5000924994</v>
      </c>
      <c r="S5" s="5">
        <f t="shared" si="2"/>
        <v>13849930.750346247</v>
      </c>
      <c r="T5" s="5">
        <f t="shared" si="3"/>
        <v>5999970.0001499988</v>
      </c>
      <c r="U5" s="5">
        <f t="shared" si="4"/>
        <v>79049882.251088738</v>
      </c>
      <c r="V5" s="5">
        <v>79600000</v>
      </c>
    </row>
    <row r="6" spans="1:22" ht="15" thickBot="1" x14ac:dyDescent="0.4">
      <c r="A6" s="14" t="s">
        <v>10</v>
      </c>
      <c r="B6" s="15">
        <v>55500000</v>
      </c>
      <c r="C6" s="7"/>
      <c r="D6" s="14" t="s">
        <v>10</v>
      </c>
      <c r="E6" s="15">
        <v>4050000</v>
      </c>
      <c r="F6" s="7"/>
      <c r="G6" s="14" t="s">
        <v>10</v>
      </c>
      <c r="H6" s="15">
        <v>13670000</v>
      </c>
      <c r="I6" s="7"/>
      <c r="J6" s="14" t="s">
        <v>10</v>
      </c>
      <c r="K6" s="15">
        <v>6560000</v>
      </c>
      <c r="N6" s="3" t="s">
        <v>31</v>
      </c>
      <c r="O6" s="20">
        <v>104.06</v>
      </c>
      <c r="P6" s="4">
        <v>6.9999999999999999E-4</v>
      </c>
      <c r="Q6" s="21">
        <f t="shared" si="0"/>
        <v>55500000.000699997</v>
      </c>
      <c r="R6" s="5">
        <f t="shared" si="1"/>
        <v>4049971.6501984489</v>
      </c>
      <c r="S6" s="5">
        <f t="shared" si="2"/>
        <v>13669904.310669826</v>
      </c>
      <c r="T6" s="5">
        <f t="shared" si="3"/>
        <v>6559954.0803214377</v>
      </c>
      <c r="U6" s="5">
        <f t="shared" si="4"/>
        <v>79779830.041889712</v>
      </c>
      <c r="V6" s="5">
        <v>78500000</v>
      </c>
    </row>
    <row r="7" spans="1:22" ht="15" thickBot="1" x14ac:dyDescent="0.4">
      <c r="A7" s="14" t="s">
        <v>11</v>
      </c>
      <c r="B7" s="15">
        <v>55500000</v>
      </c>
      <c r="C7" s="7"/>
      <c r="D7" s="14" t="s">
        <v>11</v>
      </c>
      <c r="E7" s="15">
        <v>5200000</v>
      </c>
      <c r="F7" s="7"/>
      <c r="G7" s="14" t="s">
        <v>11</v>
      </c>
      <c r="H7" s="15">
        <v>13460000</v>
      </c>
      <c r="I7" s="7"/>
      <c r="J7" s="14" t="s">
        <v>11</v>
      </c>
      <c r="K7" s="15">
        <v>6960000</v>
      </c>
      <c r="N7" s="3" t="s">
        <v>11</v>
      </c>
      <c r="O7" s="20">
        <v>104.1</v>
      </c>
      <c r="P7" s="4">
        <v>1.1000000000000001E-3</v>
      </c>
      <c r="Q7" s="21">
        <f t="shared" si="0"/>
        <v>55500000.001100004</v>
      </c>
      <c r="R7" s="5">
        <f t="shared" si="1"/>
        <v>5199942.800629193</v>
      </c>
      <c r="S7" s="5">
        <f t="shared" si="2"/>
        <v>13459851.941628642</v>
      </c>
      <c r="T7" s="5">
        <f t="shared" si="3"/>
        <v>6959923.4408421507</v>
      </c>
      <c r="U7" s="5">
        <f t="shared" si="4"/>
        <v>81119718.184199989</v>
      </c>
      <c r="V7" s="5">
        <v>80000000</v>
      </c>
    </row>
    <row r="8" spans="1:22" ht="15" thickBot="1" x14ac:dyDescent="0.4">
      <c r="A8" s="14" t="s">
        <v>12</v>
      </c>
      <c r="B8" s="15">
        <v>55500000</v>
      </c>
      <c r="C8" s="7"/>
      <c r="D8" s="14" t="s">
        <v>12</v>
      </c>
      <c r="E8" s="15">
        <v>4200000</v>
      </c>
      <c r="F8" s="7"/>
      <c r="G8" s="14" t="s">
        <v>12</v>
      </c>
      <c r="H8" s="15">
        <v>13930000</v>
      </c>
      <c r="I8" s="7"/>
      <c r="J8" s="14" t="s">
        <v>12</v>
      </c>
      <c r="K8" s="15">
        <v>7360000</v>
      </c>
      <c r="N8" s="3" t="s">
        <v>12</v>
      </c>
      <c r="O8" s="20">
        <v>104.13</v>
      </c>
      <c r="P8" s="4">
        <v>1.1000000000000001E-3</v>
      </c>
      <c r="Q8" s="21">
        <f t="shared" si="0"/>
        <v>55500000.001100004</v>
      </c>
      <c r="R8" s="5">
        <f t="shared" si="1"/>
        <v>4199953.8005081946</v>
      </c>
      <c r="S8" s="5">
        <f t="shared" si="2"/>
        <v>13929846.771685513</v>
      </c>
      <c r="T8" s="5">
        <f t="shared" si="3"/>
        <v>7359919.0408905502</v>
      </c>
      <c r="U8" s="5">
        <f t="shared" si="4"/>
        <v>80989719.61418426</v>
      </c>
      <c r="V8" s="5">
        <v>91200000</v>
      </c>
    </row>
    <row r="9" spans="1:22" ht="15" thickBot="1" x14ac:dyDescent="0.4">
      <c r="A9" s="14" t="s">
        <v>13</v>
      </c>
      <c r="B9" s="15">
        <v>54050000</v>
      </c>
      <c r="C9" s="7"/>
      <c r="D9" s="14" t="s">
        <v>13</v>
      </c>
      <c r="E9" s="15">
        <v>4900000</v>
      </c>
      <c r="F9" s="7"/>
      <c r="G9" s="14" t="s">
        <v>13</v>
      </c>
      <c r="H9" s="15">
        <v>14200000</v>
      </c>
      <c r="I9" s="7"/>
      <c r="J9" s="14" t="s">
        <v>13</v>
      </c>
      <c r="K9" s="15">
        <v>7280000</v>
      </c>
      <c r="N9" s="3" t="s">
        <v>13</v>
      </c>
      <c r="O9" s="20">
        <v>104.14</v>
      </c>
      <c r="P9" s="4">
        <v>1.4E-3</v>
      </c>
      <c r="Q9" s="21">
        <f t="shared" si="0"/>
        <v>54050000.001400001</v>
      </c>
      <c r="R9" s="5">
        <f t="shared" si="1"/>
        <v>4899931.4009603867</v>
      </c>
      <c r="S9" s="5">
        <f t="shared" si="2"/>
        <v>14199801.20278316</v>
      </c>
      <c r="T9" s="5">
        <f t="shared" si="3"/>
        <v>7279898.0814268598</v>
      </c>
      <c r="U9" s="5">
        <f t="shared" si="4"/>
        <v>80429630.686570406</v>
      </c>
      <c r="V9" s="5">
        <v>87600000</v>
      </c>
    </row>
    <row r="10" spans="1:22" ht="15" thickBot="1" x14ac:dyDescent="0.4">
      <c r="A10" s="14" t="s">
        <v>14</v>
      </c>
      <c r="B10" s="15">
        <v>54370000</v>
      </c>
      <c r="C10" s="7"/>
      <c r="D10" s="14" t="s">
        <v>14</v>
      </c>
      <c r="E10" s="15">
        <v>3900000</v>
      </c>
      <c r="F10" s="7"/>
      <c r="G10" s="14" t="s">
        <v>14</v>
      </c>
      <c r="H10" s="15">
        <v>14090000</v>
      </c>
      <c r="I10" s="7"/>
      <c r="J10" s="14" t="s">
        <v>14</v>
      </c>
      <c r="K10" s="15">
        <v>7120000</v>
      </c>
      <c r="N10" s="3" t="s">
        <v>32</v>
      </c>
      <c r="O10" s="20">
        <v>104.16</v>
      </c>
      <c r="P10" s="4">
        <v>1.6000000000000001E-3</v>
      </c>
      <c r="Q10" s="21">
        <f t="shared" si="0"/>
        <v>54370000.001599997</v>
      </c>
      <c r="R10" s="5">
        <f t="shared" si="1"/>
        <v>3899937.6009983839</v>
      </c>
      <c r="S10" s="5">
        <f t="shared" si="2"/>
        <v>14089774.563606983</v>
      </c>
      <c r="T10" s="5">
        <f t="shared" si="3"/>
        <v>7119886.0818226915</v>
      </c>
      <c r="U10" s="5">
        <f t="shared" si="4"/>
        <v>79479598.248028055</v>
      </c>
      <c r="V10" s="5">
        <v>85500000</v>
      </c>
    </row>
    <row r="11" spans="1:22" ht="15" thickBot="1" x14ac:dyDescent="0.4">
      <c r="A11" s="14" t="s">
        <v>15</v>
      </c>
      <c r="B11" s="15">
        <v>43500000</v>
      </c>
      <c r="C11" s="7"/>
      <c r="D11" s="14" t="s">
        <v>15</v>
      </c>
      <c r="E11" s="15">
        <v>5300000</v>
      </c>
      <c r="F11" s="7"/>
      <c r="G11" s="14" t="s">
        <v>15</v>
      </c>
      <c r="H11" s="15">
        <v>13750000</v>
      </c>
      <c r="I11" s="7"/>
      <c r="J11" s="14" t="s">
        <v>15</v>
      </c>
      <c r="K11" s="15">
        <v>6880000</v>
      </c>
      <c r="N11" s="3" t="s">
        <v>33</v>
      </c>
      <c r="O11" s="20">
        <v>104.81</v>
      </c>
      <c r="P11" s="4">
        <v>7.9000000000000008E-3</v>
      </c>
      <c r="Q11" s="21">
        <f t="shared" si="0"/>
        <v>43500000.0079</v>
      </c>
      <c r="R11" s="5">
        <f t="shared" si="1"/>
        <v>5299581.333074687</v>
      </c>
      <c r="S11" s="5">
        <f t="shared" si="2"/>
        <v>13748913.83580697</v>
      </c>
      <c r="T11" s="5">
        <f t="shared" si="3"/>
        <v>6879456.5229346873</v>
      </c>
      <c r="U11" s="5">
        <f t="shared" si="4"/>
        <v>69427951.699716344</v>
      </c>
      <c r="V11" s="5">
        <v>90900000</v>
      </c>
    </row>
    <row r="12" spans="1:22" ht="15" thickBot="1" x14ac:dyDescent="0.4">
      <c r="A12" s="14" t="s">
        <v>18</v>
      </c>
      <c r="B12" s="15">
        <v>48700000</v>
      </c>
      <c r="C12" s="7"/>
      <c r="D12" s="14" t="s">
        <v>18</v>
      </c>
      <c r="E12" s="15">
        <v>4700000</v>
      </c>
      <c r="F12" s="7"/>
      <c r="G12" s="14" t="s">
        <v>18</v>
      </c>
      <c r="H12" s="15">
        <v>13880000</v>
      </c>
      <c r="I12" s="7"/>
      <c r="J12" s="14" t="s">
        <v>18</v>
      </c>
      <c r="K12" s="15">
        <v>6640000</v>
      </c>
      <c r="N12" s="3" t="s">
        <v>34</v>
      </c>
      <c r="O12" s="20">
        <v>104.89</v>
      </c>
      <c r="P12" s="4">
        <v>8.6999999999999994E-3</v>
      </c>
      <c r="Q12" s="21">
        <f t="shared" si="0"/>
        <v>48700000.008699998</v>
      </c>
      <c r="R12" s="5">
        <f t="shared" si="1"/>
        <v>4699591.1355712051</v>
      </c>
      <c r="S12" s="5">
        <f t="shared" si="2"/>
        <v>13878792.54504858</v>
      </c>
      <c r="T12" s="5">
        <f t="shared" si="3"/>
        <v>6639422.3702537874</v>
      </c>
      <c r="U12" s="5">
        <f t="shared" si="4"/>
        <v>73917806.059573576</v>
      </c>
      <c r="V12" s="5">
        <v>89000000</v>
      </c>
    </row>
    <row r="13" spans="1:22" ht="15" thickBot="1" x14ac:dyDescent="0.4">
      <c r="A13" s="14" t="s">
        <v>16</v>
      </c>
      <c r="B13" s="15">
        <v>49800000</v>
      </c>
      <c r="C13" s="7"/>
      <c r="D13" s="14" t="s">
        <v>16</v>
      </c>
      <c r="E13" s="15">
        <v>3100000</v>
      </c>
      <c r="F13" s="7"/>
      <c r="G13" s="14" t="s">
        <v>16</v>
      </c>
      <c r="H13" s="15">
        <v>14020000</v>
      </c>
      <c r="I13" s="7"/>
      <c r="J13" s="14" t="s">
        <v>16</v>
      </c>
      <c r="K13" s="15">
        <v>6400000</v>
      </c>
      <c r="N13" s="3" t="s">
        <v>35</v>
      </c>
      <c r="O13" s="20">
        <v>105.02</v>
      </c>
      <c r="P13" s="4">
        <v>9.9000000000000008E-3</v>
      </c>
      <c r="Q13" s="21">
        <f t="shared" si="0"/>
        <v>49800000.009900004</v>
      </c>
      <c r="R13" s="5">
        <f t="shared" si="1"/>
        <v>3099693.1303800922</v>
      </c>
      <c r="S13" s="5">
        <f t="shared" si="2"/>
        <v>14018612.157396417</v>
      </c>
      <c r="T13" s="5">
        <f t="shared" si="3"/>
        <v>6399366.4627201902</v>
      </c>
      <c r="U13" s="5">
        <f t="shared" si="4"/>
        <v>73317671.760396704</v>
      </c>
      <c r="V13" s="5">
        <v>83900000</v>
      </c>
    </row>
    <row r="14" spans="1:22" ht="15" thickBot="1" x14ac:dyDescent="0.4">
      <c r="A14" s="14" t="s">
        <v>17</v>
      </c>
      <c r="B14" s="15">
        <v>47300000</v>
      </c>
      <c r="C14" s="7"/>
      <c r="D14" s="14" t="s">
        <v>17</v>
      </c>
      <c r="E14" s="15">
        <v>3400000</v>
      </c>
      <c r="F14" s="7"/>
      <c r="G14" s="14" t="s">
        <v>17</v>
      </c>
      <c r="H14" s="15">
        <v>14250000</v>
      </c>
      <c r="I14" s="7"/>
      <c r="J14" s="14" t="s">
        <v>17</v>
      </c>
      <c r="K14" s="15">
        <v>10400000</v>
      </c>
      <c r="N14" s="3" t="s">
        <v>36</v>
      </c>
      <c r="O14" s="20">
        <v>105.47</v>
      </c>
      <c r="P14" s="4">
        <v>1.4200000000000001E-2</v>
      </c>
      <c r="Q14" s="21">
        <f t="shared" si="0"/>
        <v>47300000.014200002</v>
      </c>
      <c r="R14" s="5">
        <f t="shared" si="1"/>
        <v>3399517.268547866</v>
      </c>
      <c r="S14" s="5">
        <f t="shared" si="2"/>
        <v>14247976.787296204</v>
      </c>
      <c r="T14" s="5">
        <f t="shared" si="3"/>
        <v>10398523.409675825</v>
      </c>
      <c r="U14" s="5">
        <f t="shared" si="4"/>
        <v>75346017.479719892</v>
      </c>
      <c r="V14" s="5">
        <v>91000000</v>
      </c>
    </row>
    <row r="17" spans="14:17" ht="14.5" customHeight="1" x14ac:dyDescent="0.35">
      <c r="N17" s="22" t="s">
        <v>6</v>
      </c>
      <c r="O17" s="23" t="s">
        <v>37</v>
      </c>
      <c r="P17" s="23" t="s">
        <v>38</v>
      </c>
      <c r="Q17" s="24" t="s">
        <v>39</v>
      </c>
    </row>
    <row r="18" spans="14:17" x14ac:dyDescent="0.35">
      <c r="N18" s="22"/>
      <c r="O18" s="23"/>
      <c r="P18" s="23"/>
      <c r="Q18" s="25"/>
    </row>
    <row r="19" spans="14:17" x14ac:dyDescent="0.35">
      <c r="N19" s="8" t="s">
        <v>28</v>
      </c>
      <c r="O19" s="9">
        <v>8000</v>
      </c>
      <c r="P19" s="13">
        <v>55100000</v>
      </c>
      <c r="Q19" s="10">
        <f>O19/P19</f>
        <v>1.4519056261343014E-4</v>
      </c>
    </row>
    <row r="20" spans="14:17" x14ac:dyDescent="0.35">
      <c r="N20" s="8" t="s">
        <v>29</v>
      </c>
      <c r="O20" s="9">
        <v>8200</v>
      </c>
      <c r="P20" s="13">
        <v>55370000</v>
      </c>
      <c r="Q20" s="10">
        <f t="shared" ref="Q20:Q30" si="5">O20/P20</f>
        <v>1.480946360845223E-4</v>
      </c>
    </row>
    <row r="21" spans="14:17" x14ac:dyDescent="0.35">
      <c r="N21" s="8" t="s">
        <v>30</v>
      </c>
      <c r="O21" s="9">
        <v>7960</v>
      </c>
      <c r="P21" s="13">
        <v>55500000</v>
      </c>
      <c r="Q21" s="10">
        <f t="shared" si="5"/>
        <v>1.4342342342342341E-4</v>
      </c>
    </row>
    <row r="22" spans="14:17" x14ac:dyDescent="0.35">
      <c r="N22" s="8" t="s">
        <v>31</v>
      </c>
      <c r="O22" s="9">
        <v>7850</v>
      </c>
      <c r="P22" s="13">
        <v>55500000</v>
      </c>
      <c r="Q22" s="10">
        <f t="shared" si="5"/>
        <v>1.4144144144144144E-4</v>
      </c>
    </row>
    <row r="23" spans="14:17" x14ac:dyDescent="0.35">
      <c r="N23" s="8" t="s">
        <v>11</v>
      </c>
      <c r="O23" s="9">
        <v>8000</v>
      </c>
      <c r="P23" s="13">
        <v>55500000</v>
      </c>
      <c r="Q23" s="10">
        <f t="shared" si="5"/>
        <v>1.4414414414414415E-4</v>
      </c>
    </row>
    <row r="24" spans="14:17" x14ac:dyDescent="0.35">
      <c r="N24" s="8" t="s">
        <v>12</v>
      </c>
      <c r="O24" s="9">
        <v>9120</v>
      </c>
      <c r="P24" s="13">
        <v>55500000</v>
      </c>
      <c r="Q24" s="10">
        <f t="shared" si="5"/>
        <v>1.6432432432432432E-4</v>
      </c>
    </row>
    <row r="25" spans="14:17" x14ac:dyDescent="0.35">
      <c r="N25" s="8" t="s">
        <v>13</v>
      </c>
      <c r="O25" s="9">
        <v>8760</v>
      </c>
      <c r="P25" s="13">
        <v>54050000</v>
      </c>
      <c r="Q25" s="10">
        <f t="shared" si="5"/>
        <v>1.6207215541165588E-4</v>
      </c>
    </row>
    <row r="26" spans="14:17" x14ac:dyDescent="0.35">
      <c r="N26" s="8" t="s">
        <v>32</v>
      </c>
      <c r="O26" s="9">
        <v>8550</v>
      </c>
      <c r="P26" s="13">
        <v>54370000</v>
      </c>
      <c r="Q26" s="10">
        <f t="shared" si="5"/>
        <v>1.5725583961743609E-4</v>
      </c>
    </row>
    <row r="27" spans="14:17" x14ac:dyDescent="0.35">
      <c r="N27" s="8" t="s">
        <v>33</v>
      </c>
      <c r="O27" s="9">
        <v>9090</v>
      </c>
      <c r="P27" s="13">
        <v>43500000</v>
      </c>
      <c r="Q27" s="10">
        <f t="shared" si="5"/>
        <v>2.0896551724137931E-4</v>
      </c>
    </row>
    <row r="28" spans="14:17" x14ac:dyDescent="0.35">
      <c r="N28" s="8" t="s">
        <v>34</v>
      </c>
      <c r="O28" s="9">
        <v>8900</v>
      </c>
      <c r="P28" s="13">
        <v>48700000</v>
      </c>
      <c r="Q28" s="10">
        <f t="shared" si="5"/>
        <v>1.8275154004106776E-4</v>
      </c>
    </row>
    <row r="29" spans="14:17" x14ac:dyDescent="0.35">
      <c r="N29" s="8" t="s">
        <v>35</v>
      </c>
      <c r="O29" s="9">
        <v>8390</v>
      </c>
      <c r="P29" s="13">
        <v>49800000</v>
      </c>
      <c r="Q29" s="10">
        <f t="shared" si="5"/>
        <v>1.6847389558232931E-4</v>
      </c>
    </row>
    <row r="30" spans="14:17" x14ac:dyDescent="0.35">
      <c r="N30" s="8" t="s">
        <v>36</v>
      </c>
      <c r="O30" s="9">
        <v>9100</v>
      </c>
      <c r="P30" s="13">
        <v>47300000</v>
      </c>
      <c r="Q30" s="10">
        <f t="shared" si="5"/>
        <v>1.923890063424947E-4</v>
      </c>
    </row>
    <row r="33" spans="14:17" x14ac:dyDescent="0.35">
      <c r="N33" s="11"/>
      <c r="O33" s="12"/>
      <c r="P33" s="12"/>
      <c r="Q33" s="12"/>
    </row>
    <row r="34" spans="14:17" x14ac:dyDescent="0.35">
      <c r="N34" s="22" t="s">
        <v>6</v>
      </c>
      <c r="O34" s="23" t="s">
        <v>37</v>
      </c>
      <c r="P34" s="23" t="s">
        <v>44</v>
      </c>
      <c r="Q34" s="24" t="s">
        <v>45</v>
      </c>
    </row>
    <row r="35" spans="14:17" x14ac:dyDescent="0.35">
      <c r="N35" s="22"/>
      <c r="O35" s="23"/>
      <c r="P35" s="23"/>
      <c r="Q35" s="25"/>
    </row>
    <row r="36" spans="14:17" ht="15" thickBot="1" x14ac:dyDescent="0.4">
      <c r="N36" s="8" t="s">
        <v>28</v>
      </c>
      <c r="O36" s="9">
        <v>8000</v>
      </c>
      <c r="P36" s="5">
        <v>5100000</v>
      </c>
      <c r="Q36" s="10">
        <f>O36/P36</f>
        <v>1.5686274509803921E-3</v>
      </c>
    </row>
    <row r="37" spans="14:17" ht="15" thickBot="1" x14ac:dyDescent="0.4">
      <c r="N37" s="8" t="s">
        <v>29</v>
      </c>
      <c r="O37" s="9">
        <v>8200</v>
      </c>
      <c r="P37" s="5">
        <v>6549993.4500065502</v>
      </c>
      <c r="Q37" s="10">
        <f t="shared" ref="Q37:Q47" si="6">O37/P37</f>
        <v>1.2519096488549618E-3</v>
      </c>
    </row>
    <row r="38" spans="14:17" ht="15" thickBot="1" x14ac:dyDescent="0.4">
      <c r="N38" s="8" t="s">
        <v>30</v>
      </c>
      <c r="O38" s="9">
        <v>7960</v>
      </c>
      <c r="P38" s="5">
        <v>3699981.5000924994</v>
      </c>
      <c r="Q38" s="10">
        <f t="shared" si="6"/>
        <v>2.1513621081081084E-3</v>
      </c>
    </row>
    <row r="39" spans="14:17" ht="15" thickBot="1" x14ac:dyDescent="0.4">
      <c r="N39" s="8" t="s">
        <v>31</v>
      </c>
      <c r="O39" s="9">
        <v>7850</v>
      </c>
      <c r="P39" s="5">
        <v>4049971.6501984489</v>
      </c>
      <c r="Q39" s="10">
        <f t="shared" si="6"/>
        <v>1.938285172839506E-3</v>
      </c>
    </row>
    <row r="40" spans="14:17" ht="15" thickBot="1" x14ac:dyDescent="0.4">
      <c r="N40" s="8" t="s">
        <v>11</v>
      </c>
      <c r="O40" s="9">
        <v>8000</v>
      </c>
      <c r="P40" s="5">
        <v>5199942.800629193</v>
      </c>
      <c r="Q40" s="10">
        <f t="shared" si="6"/>
        <v>1.5384784615384616E-3</v>
      </c>
    </row>
    <row r="41" spans="14:17" ht="15" thickBot="1" x14ac:dyDescent="0.4">
      <c r="N41" s="8" t="s">
        <v>12</v>
      </c>
      <c r="O41" s="9">
        <v>9120</v>
      </c>
      <c r="P41" s="5">
        <v>4199953.8005081946</v>
      </c>
      <c r="Q41" s="10">
        <f t="shared" si="6"/>
        <v>2.1714524571428569E-3</v>
      </c>
    </row>
    <row r="42" spans="14:17" ht="15" thickBot="1" x14ac:dyDescent="0.4">
      <c r="N42" s="8" t="s">
        <v>13</v>
      </c>
      <c r="O42" s="9">
        <v>8760</v>
      </c>
      <c r="P42" s="5">
        <v>4899931.4009603867</v>
      </c>
      <c r="Q42" s="10">
        <f t="shared" si="6"/>
        <v>1.7877801306122449E-3</v>
      </c>
    </row>
    <row r="43" spans="14:17" ht="15" thickBot="1" x14ac:dyDescent="0.4">
      <c r="N43" s="8" t="s">
        <v>32</v>
      </c>
      <c r="O43" s="9">
        <v>8550</v>
      </c>
      <c r="P43" s="5">
        <v>3899937.6009983839</v>
      </c>
      <c r="Q43" s="10">
        <f t="shared" si="6"/>
        <v>2.1923427692307693E-3</v>
      </c>
    </row>
    <row r="44" spans="14:17" ht="15" thickBot="1" x14ac:dyDescent="0.4">
      <c r="N44" s="8" t="s">
        <v>33</v>
      </c>
      <c r="O44" s="9">
        <v>9090</v>
      </c>
      <c r="P44" s="5">
        <v>5299581.333074687</v>
      </c>
      <c r="Q44" s="10">
        <f t="shared" si="6"/>
        <v>1.7152298320754716E-3</v>
      </c>
    </row>
    <row r="45" spans="14:17" ht="15" thickBot="1" x14ac:dyDescent="0.4">
      <c r="N45" s="8" t="s">
        <v>34</v>
      </c>
      <c r="O45" s="9">
        <v>8900</v>
      </c>
      <c r="P45" s="5">
        <v>4699591.1355712051</v>
      </c>
      <c r="Q45" s="10">
        <f t="shared" si="6"/>
        <v>1.893781765957447E-3</v>
      </c>
    </row>
    <row r="46" spans="14:17" ht="15" thickBot="1" x14ac:dyDescent="0.4">
      <c r="N46" s="8" t="s">
        <v>35</v>
      </c>
      <c r="O46" s="9">
        <v>8390</v>
      </c>
      <c r="P46" s="5">
        <v>3099693.1303800922</v>
      </c>
      <c r="Q46" s="10">
        <f t="shared" si="6"/>
        <v>2.7067195516129036E-3</v>
      </c>
    </row>
    <row r="47" spans="14:17" ht="15" thickBot="1" x14ac:dyDescent="0.4">
      <c r="N47" s="8" t="s">
        <v>36</v>
      </c>
      <c r="O47" s="9">
        <v>9100</v>
      </c>
      <c r="P47" s="5">
        <v>3399517.268547866</v>
      </c>
      <c r="Q47" s="10">
        <f t="shared" si="6"/>
        <v>2.6768506470588238E-3</v>
      </c>
    </row>
    <row r="50" spans="14:17" x14ac:dyDescent="0.35">
      <c r="N50" s="22" t="s">
        <v>6</v>
      </c>
      <c r="O50" s="23" t="s">
        <v>37</v>
      </c>
      <c r="P50" s="23" t="s">
        <v>42</v>
      </c>
      <c r="Q50" s="24" t="s">
        <v>43</v>
      </c>
    </row>
    <row r="51" spans="14:17" x14ac:dyDescent="0.35">
      <c r="N51" s="22"/>
      <c r="O51" s="23"/>
      <c r="P51" s="23"/>
      <c r="Q51" s="25"/>
    </row>
    <row r="52" spans="14:17" ht="15" thickBot="1" x14ac:dyDescent="0.4">
      <c r="N52" s="8" t="s">
        <v>28</v>
      </c>
      <c r="O52" s="9">
        <v>8000</v>
      </c>
      <c r="P52" s="6">
        <v>5600000</v>
      </c>
      <c r="Q52" s="10">
        <f>O52/P52</f>
        <v>1.4285714285714286E-3</v>
      </c>
    </row>
    <row r="53" spans="14:17" ht="15" thickBot="1" x14ac:dyDescent="0.4">
      <c r="N53" s="8" t="s">
        <v>29</v>
      </c>
      <c r="O53" s="9">
        <v>8200</v>
      </c>
      <c r="P53" s="6">
        <v>6400000</v>
      </c>
      <c r="Q53" s="10">
        <f t="shared" ref="Q53:Q63" si="7">O53/P53</f>
        <v>1.2812500000000001E-3</v>
      </c>
    </row>
    <row r="54" spans="14:17" ht="15" thickBot="1" x14ac:dyDescent="0.4">
      <c r="N54" s="8" t="s">
        <v>30</v>
      </c>
      <c r="O54" s="9">
        <v>7960</v>
      </c>
      <c r="P54" s="6">
        <v>6000000</v>
      </c>
      <c r="Q54" s="10">
        <f t="shared" si="7"/>
        <v>1.3266666666666667E-3</v>
      </c>
    </row>
    <row r="55" spans="14:17" ht="15" thickBot="1" x14ac:dyDescent="0.4">
      <c r="N55" s="8" t="s">
        <v>31</v>
      </c>
      <c r="O55" s="9">
        <v>7850</v>
      </c>
      <c r="P55" s="6">
        <v>6560000</v>
      </c>
      <c r="Q55" s="10">
        <f t="shared" si="7"/>
        <v>1.1966463414634146E-3</v>
      </c>
    </row>
    <row r="56" spans="14:17" ht="15" thickBot="1" x14ac:dyDescent="0.4">
      <c r="N56" s="8" t="s">
        <v>11</v>
      </c>
      <c r="O56" s="9">
        <v>8000</v>
      </c>
      <c r="P56" s="6">
        <v>6960000</v>
      </c>
      <c r="Q56" s="10">
        <f t="shared" si="7"/>
        <v>1.1494252873563218E-3</v>
      </c>
    </row>
    <row r="57" spans="14:17" ht="15" thickBot="1" x14ac:dyDescent="0.4">
      <c r="N57" s="8" t="s">
        <v>12</v>
      </c>
      <c r="O57" s="9">
        <v>9120</v>
      </c>
      <c r="P57" s="6">
        <v>7360000</v>
      </c>
      <c r="Q57" s="10">
        <f t="shared" si="7"/>
        <v>1.2391304347826087E-3</v>
      </c>
    </row>
    <row r="58" spans="14:17" ht="15" thickBot="1" x14ac:dyDescent="0.4">
      <c r="N58" s="8" t="s">
        <v>13</v>
      </c>
      <c r="O58" s="9">
        <v>8760</v>
      </c>
      <c r="P58" s="6">
        <v>7280000</v>
      </c>
      <c r="Q58" s="10">
        <f t="shared" si="7"/>
        <v>1.2032967032967034E-3</v>
      </c>
    </row>
    <row r="59" spans="14:17" ht="15" thickBot="1" x14ac:dyDescent="0.4">
      <c r="N59" s="8" t="s">
        <v>32</v>
      </c>
      <c r="O59" s="9">
        <v>8550</v>
      </c>
      <c r="P59" s="6">
        <v>7120000</v>
      </c>
      <c r="Q59" s="10">
        <f t="shared" si="7"/>
        <v>1.2008426966292134E-3</v>
      </c>
    </row>
    <row r="60" spans="14:17" ht="15" thickBot="1" x14ac:dyDescent="0.4">
      <c r="N60" s="8" t="s">
        <v>33</v>
      </c>
      <c r="O60" s="9">
        <v>9090</v>
      </c>
      <c r="P60" s="6">
        <v>6880000</v>
      </c>
      <c r="Q60" s="10">
        <f t="shared" si="7"/>
        <v>1.3212209302325582E-3</v>
      </c>
    </row>
    <row r="61" spans="14:17" ht="15" thickBot="1" x14ac:dyDescent="0.4">
      <c r="N61" s="8" t="s">
        <v>34</v>
      </c>
      <c r="O61" s="9">
        <v>8900</v>
      </c>
      <c r="P61" s="6">
        <v>6640000</v>
      </c>
      <c r="Q61" s="10">
        <f t="shared" si="7"/>
        <v>1.3403614457831326E-3</v>
      </c>
    </row>
    <row r="62" spans="14:17" ht="15" thickBot="1" x14ac:dyDescent="0.4">
      <c r="N62" s="8" t="s">
        <v>35</v>
      </c>
      <c r="O62" s="9">
        <v>8390</v>
      </c>
      <c r="P62" s="6">
        <v>6400000</v>
      </c>
      <c r="Q62" s="10">
        <f t="shared" si="7"/>
        <v>1.3109375E-3</v>
      </c>
    </row>
    <row r="63" spans="14:17" x14ac:dyDescent="0.35">
      <c r="N63" s="8" t="s">
        <v>36</v>
      </c>
      <c r="O63" s="9">
        <v>9100</v>
      </c>
      <c r="P63" s="7">
        <v>10400000</v>
      </c>
      <c r="Q63" s="10">
        <f t="shared" si="7"/>
        <v>8.7500000000000002E-4</v>
      </c>
    </row>
    <row r="66" spans="14:17" x14ac:dyDescent="0.35">
      <c r="N66" s="22" t="s">
        <v>6</v>
      </c>
      <c r="O66" s="23" t="s">
        <v>37</v>
      </c>
      <c r="P66" s="23" t="s">
        <v>40</v>
      </c>
      <c r="Q66" s="24" t="s">
        <v>41</v>
      </c>
    </row>
    <row r="67" spans="14:17" x14ac:dyDescent="0.35">
      <c r="N67" s="22"/>
      <c r="O67" s="23"/>
      <c r="P67" s="23"/>
      <c r="Q67" s="25"/>
    </row>
    <row r="68" spans="14:17" ht="15" thickBot="1" x14ac:dyDescent="0.4">
      <c r="N68" s="8" t="s">
        <v>28</v>
      </c>
      <c r="O68" s="9">
        <v>8000</v>
      </c>
      <c r="P68" s="6">
        <v>13520000</v>
      </c>
      <c r="Q68" s="10">
        <f>O68/P68</f>
        <v>5.9171597633136095E-4</v>
      </c>
    </row>
    <row r="69" spans="14:17" ht="15" thickBot="1" x14ac:dyDescent="0.4">
      <c r="N69" s="8" t="s">
        <v>29</v>
      </c>
      <c r="O69" s="9">
        <v>8200</v>
      </c>
      <c r="P69" s="6">
        <v>13280000</v>
      </c>
      <c r="Q69" s="10">
        <f t="shared" ref="Q69:Q79" si="8">O69/P69</f>
        <v>6.1746987951807224E-4</v>
      </c>
    </row>
    <row r="70" spans="14:17" ht="15" thickBot="1" x14ac:dyDescent="0.4">
      <c r="N70" s="8" t="s">
        <v>30</v>
      </c>
      <c r="O70" s="9">
        <v>7960</v>
      </c>
      <c r="P70" s="6">
        <v>13850000</v>
      </c>
      <c r="Q70" s="10">
        <f t="shared" si="8"/>
        <v>5.7472924187725635E-4</v>
      </c>
    </row>
    <row r="71" spans="14:17" ht="15" thickBot="1" x14ac:dyDescent="0.4">
      <c r="N71" s="8" t="s">
        <v>31</v>
      </c>
      <c r="O71" s="9">
        <v>7850</v>
      </c>
      <c r="P71" s="6">
        <v>13670000</v>
      </c>
      <c r="Q71" s="10">
        <f t="shared" si="8"/>
        <v>5.742501828822238E-4</v>
      </c>
    </row>
    <row r="72" spans="14:17" ht="15" thickBot="1" x14ac:dyDescent="0.4">
      <c r="N72" s="8" t="s">
        <v>11</v>
      </c>
      <c r="O72" s="9">
        <v>8000</v>
      </c>
      <c r="P72" s="6">
        <v>13460000</v>
      </c>
      <c r="Q72" s="10">
        <f t="shared" si="8"/>
        <v>5.943536404160475E-4</v>
      </c>
    </row>
    <row r="73" spans="14:17" ht="15" thickBot="1" x14ac:dyDescent="0.4">
      <c r="N73" s="8" t="s">
        <v>12</v>
      </c>
      <c r="O73" s="9">
        <v>9120</v>
      </c>
      <c r="P73" s="6">
        <v>13930000</v>
      </c>
      <c r="Q73" s="10">
        <f t="shared" si="8"/>
        <v>6.5470208183776026E-4</v>
      </c>
    </row>
    <row r="74" spans="14:17" ht="15" thickBot="1" x14ac:dyDescent="0.4">
      <c r="N74" s="8" t="s">
        <v>13</v>
      </c>
      <c r="O74" s="9">
        <v>8760</v>
      </c>
      <c r="P74" s="6">
        <v>14200000</v>
      </c>
      <c r="Q74" s="10">
        <f t="shared" si="8"/>
        <v>6.1690140845070424E-4</v>
      </c>
    </row>
    <row r="75" spans="14:17" ht="15" thickBot="1" x14ac:dyDescent="0.4">
      <c r="N75" s="8" t="s">
        <v>32</v>
      </c>
      <c r="O75" s="9">
        <v>8550</v>
      </c>
      <c r="P75" s="6">
        <v>14090000</v>
      </c>
      <c r="Q75" s="10">
        <f t="shared" si="8"/>
        <v>6.0681334279630945E-4</v>
      </c>
    </row>
    <row r="76" spans="14:17" ht="15" thickBot="1" x14ac:dyDescent="0.4">
      <c r="N76" s="8" t="s">
        <v>33</v>
      </c>
      <c r="O76" s="9">
        <v>9090</v>
      </c>
      <c r="P76" s="6">
        <v>13750000</v>
      </c>
      <c r="Q76" s="10">
        <f t="shared" si="8"/>
        <v>6.6109090909090913E-4</v>
      </c>
    </row>
    <row r="77" spans="14:17" ht="15" thickBot="1" x14ac:dyDescent="0.4">
      <c r="N77" s="8" t="s">
        <v>34</v>
      </c>
      <c r="O77" s="9">
        <v>8900</v>
      </c>
      <c r="P77" s="6">
        <v>13880000</v>
      </c>
      <c r="Q77" s="10">
        <f t="shared" si="8"/>
        <v>6.4121037463976942E-4</v>
      </c>
    </row>
    <row r="78" spans="14:17" ht="15" thickBot="1" x14ac:dyDescent="0.4">
      <c r="N78" s="8" t="s">
        <v>35</v>
      </c>
      <c r="O78" s="9">
        <v>8390</v>
      </c>
      <c r="P78" s="6">
        <v>14020000</v>
      </c>
      <c r="Q78" s="10">
        <f t="shared" si="8"/>
        <v>5.9843081312410847E-4</v>
      </c>
    </row>
    <row r="79" spans="14:17" x14ac:dyDescent="0.35">
      <c r="N79" s="8" t="s">
        <v>36</v>
      </c>
      <c r="O79" s="9">
        <v>9100</v>
      </c>
      <c r="P79" s="7">
        <v>14250000</v>
      </c>
      <c r="Q79" s="10">
        <f t="shared" si="8"/>
        <v>6.3859649122807022E-4</v>
      </c>
    </row>
    <row r="82" spans="23:23" x14ac:dyDescent="0.35">
      <c r="W82" t="s">
        <v>46</v>
      </c>
    </row>
  </sheetData>
  <mergeCells count="26">
    <mergeCell ref="A1:B1"/>
    <mergeCell ref="D1:E1"/>
    <mergeCell ref="G1:H1"/>
    <mergeCell ref="J1:K1"/>
    <mergeCell ref="N34:N35"/>
    <mergeCell ref="O34:O35"/>
    <mergeCell ref="P34:P35"/>
    <mergeCell ref="Q34:Q35"/>
    <mergeCell ref="V1:V2"/>
    <mergeCell ref="N17:N18"/>
    <mergeCell ref="O17:O18"/>
    <mergeCell ref="P17:P18"/>
    <mergeCell ref="Q17:Q18"/>
    <mergeCell ref="N1:N2"/>
    <mergeCell ref="O1:O2"/>
    <mergeCell ref="P1:P2"/>
    <mergeCell ref="Q1:T1"/>
    <mergeCell ref="U1:U2"/>
    <mergeCell ref="N50:N51"/>
    <mergeCell ref="O50:O51"/>
    <mergeCell ref="P50:P51"/>
    <mergeCell ref="Q50:Q51"/>
    <mergeCell ref="N66:N67"/>
    <mergeCell ref="O66:O67"/>
    <mergeCell ref="P66:P67"/>
    <mergeCell ref="Q66:Q6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kuadran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savira khansa khairunnisa</dc:creator>
  <cp:lastModifiedBy>savira khansa khairunnisa</cp:lastModifiedBy>
  <dcterms:created xsi:type="dcterms:W3CDTF">2025-02-06T11:22:21Z</dcterms:created>
  <dcterms:modified xsi:type="dcterms:W3CDTF">2025-06-02T14:18:00Z</dcterms:modified>
</cp:coreProperties>
</file>